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6" windowWidth="16512" windowHeight="8928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<sst xmlns="http://schemas.openxmlformats.org/spreadsheetml/2006/main" count="23" uniqueCount="23">
  <si>
    <t>Adhérent :</t>
  </si>
  <si>
    <t xml:space="preserve">Bénéfice définitif x 3,75% </t>
  </si>
  <si>
    <t>Charges sociales facultatives</t>
  </si>
  <si>
    <t>Plafond annuel de la Sécurité sociale :  CSF *7%</t>
  </si>
  <si>
    <t>Divers à déduire, éxonération sur le bénéfice ZFU</t>
  </si>
  <si>
    <t xml:space="preserve">8 x Plafond annuel de la Sécurité sociale : </t>
  </si>
  <si>
    <t>Base à prendre en compte pour le plafond de déductibilité</t>
  </si>
  <si>
    <t>Perte d'emploi</t>
  </si>
  <si>
    <t>Prévoyance et Santé</t>
  </si>
  <si>
    <r>
      <t xml:space="preserve">Retraite </t>
    </r>
    <r>
      <rPr>
        <b/>
        <sz val="22"/>
        <color indexed="10"/>
        <rFont val="Calibri"/>
        <family val="2"/>
      </rPr>
      <t>*</t>
    </r>
  </si>
  <si>
    <t>Contrat Madelin de l'exploitant</t>
  </si>
  <si>
    <t>Contrat Madelin du conjoint collaborateur</t>
  </si>
  <si>
    <t>Rachat de cotisations facultatives</t>
  </si>
  <si>
    <t>Plancher/Plafond de déduction</t>
  </si>
  <si>
    <t>Réintégrations à effectuer</t>
  </si>
  <si>
    <t>*</t>
  </si>
  <si>
    <t>Limite réduite des sommes éventuellement versées au titre du PERCO</t>
  </si>
  <si>
    <t>Exercice clos au :</t>
  </si>
  <si>
    <r>
      <t xml:space="preserve">Indiquer ici les </t>
    </r>
    <r>
      <rPr>
        <b/>
        <sz val="10"/>
        <color indexed="10"/>
        <rFont val="Calibri"/>
        <family val="2"/>
      </rPr>
      <t>charges sociales facultatives (case BU/2035A)</t>
    </r>
  </si>
  <si>
    <r>
      <t>Bénéfice ou (</t>
    </r>
    <r>
      <rPr>
        <sz val="10"/>
        <color indexed="10"/>
        <rFont val="Calibri"/>
        <family val="2"/>
      </rPr>
      <t>déficit 2015</t>
    </r>
    <r>
      <rPr>
        <sz val="10"/>
        <rFont val="Calibri"/>
        <family val="2"/>
      </rPr>
      <t xml:space="preserve"> : </t>
    </r>
    <r>
      <rPr>
        <sz val="10"/>
        <color indexed="10"/>
        <rFont val="Calibri"/>
        <family val="2"/>
      </rPr>
      <t>mettre un moins devant le chiffre)</t>
    </r>
  </si>
  <si>
    <t>Loi Madelin - Cotisations de l'exploitant- GRILLE DE CALCUL EXERCICE 2016</t>
  </si>
  <si>
    <t>TOTAL DE CONTRÔLE</t>
  </si>
  <si>
    <r>
      <rPr>
        <sz val="10"/>
        <rFont val="Calibri"/>
        <family val="2"/>
      </rPr>
      <t>Plafond ANNUEL Sécurité Sociale 2016-</t>
    </r>
    <r>
      <rPr>
        <b/>
        <sz val="10"/>
        <color indexed="60"/>
        <rFont val="Calibri"/>
        <family val="2"/>
      </rPr>
      <t xml:space="preserve"> </t>
    </r>
    <r>
      <rPr>
        <b/>
        <sz val="10"/>
        <color indexed="14"/>
        <rFont val="Calibri"/>
        <family val="2"/>
      </rPr>
      <t>a proratiser si exercice incomplet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</si>
</sst>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\ [$€-1]_-;\-* #,##0.00\ [$€-1]_-;_-* &quot;-&quot;??\ [$€-1]_-"/>
    <numFmt numFmtId="166" formatCode="_-* #,##0.00\ [$€-1]_-;\-* #,##0.00\ [$€-1]_-;_-* &quot;-&quot;??\ [$€-1]_-;_-@_-"/>
    <numFmt numFmtId="167" formatCode="_-* #,##0\ [$€-1]_-;\-* #,##0\ [$€-1]_-;_-* &quot;-&quot;??\ [$€-1]_-"/>
    <numFmt numFmtId="168" formatCode="_-* #,##0\ [$€-1]_-;\-* #,##0\ [$€-1]_-;_-* &quot;-&quot;??\ [$€-1]_-;_-@_-"/>
    <numFmt numFmtId="169" formatCode="#,##0\ &quot;€&quot;"/>
    <numFmt numFmtId="170" formatCode="0.0000"/>
    <numFmt numFmtId="171" formatCode="0.000"/>
    <numFmt numFmtId="172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22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60"/>
      <name val="Calibri"/>
      <family val="2"/>
    </font>
    <font>
      <b/>
      <sz val="10"/>
      <color indexed="14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b/>
      <sz val="14"/>
      <color indexed="10"/>
      <name val="Calibri"/>
      <family val="2"/>
    </font>
    <font>
      <sz val="1"/>
      <name val="Calibri"/>
      <family val="2"/>
    </font>
    <font>
      <b/>
      <sz val="11"/>
      <color indexed="14"/>
      <name val="Calibri"/>
      <family val="2"/>
    </font>
    <font>
      <b/>
      <sz val="12"/>
      <color indexed="10"/>
      <name val="Calibri"/>
      <family val="2"/>
    </font>
    <font>
      <b/>
      <u val="single"/>
      <sz val="14"/>
      <name val="Calibri"/>
      <family val="2"/>
    </font>
    <font>
      <b/>
      <sz val="11"/>
      <color indexed="49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2"/>
      <color rgb="FFFF0000"/>
      <name val="Calibri"/>
      <family val="2"/>
    </font>
    <font>
      <b/>
      <sz val="14"/>
      <color rgb="FFFF0000"/>
      <name val="Calibri"/>
      <family val="2"/>
    </font>
    <font>
      <b/>
      <sz val="10"/>
      <color rgb="FFFF33CC"/>
      <name val="Calibri"/>
      <family val="2"/>
    </font>
    <font>
      <sz val="10"/>
      <color rgb="FFFF0000"/>
      <name val="Calibri"/>
      <family val="2"/>
    </font>
    <font>
      <b/>
      <sz val="10"/>
      <color rgb="FFCC0066"/>
      <name val="Calibri"/>
      <family val="2"/>
    </font>
    <font>
      <b/>
      <sz val="11"/>
      <color rgb="FFFF33CC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6">
    <xf numFmtId="0" fontId="0" fillId="0" borderId="0" xfId="0" applyFont="1" applyAlignment="1">
      <alignment/>
    </xf>
    <xf numFmtId="0" fontId="3" fillId="0" borderId="0" xfId="50" applyFont="1" applyProtection="1">
      <alignment/>
      <protection hidden="1"/>
    </xf>
    <xf numFmtId="0" fontId="25" fillId="0" borderId="0" xfId="50" applyFont="1" applyAlignment="1" applyProtection="1">
      <alignment horizontal="right"/>
      <protection hidden="1"/>
    </xf>
    <xf numFmtId="17" fontId="25" fillId="0" borderId="0" xfId="50" applyNumberFormat="1" applyFont="1" applyAlignment="1" applyProtection="1" quotePrefix="1">
      <alignment horizontal="right"/>
      <protection hidden="1"/>
    </xf>
    <xf numFmtId="0" fontId="0" fillId="0" borderId="0" xfId="0" applyFont="1" applyAlignment="1">
      <alignment/>
    </xf>
    <xf numFmtId="14" fontId="25" fillId="0" borderId="0" xfId="50" applyNumberFormat="1" applyFont="1" applyAlignment="1" applyProtection="1">
      <alignment horizontal="right"/>
      <protection hidden="1"/>
    </xf>
    <xf numFmtId="0" fontId="25" fillId="0" borderId="0" xfId="50" applyFont="1" applyProtection="1">
      <alignment/>
      <protection hidden="1"/>
    </xf>
    <xf numFmtId="0" fontId="3" fillId="0" borderId="0" xfId="50" applyFont="1" applyProtection="1">
      <alignment/>
      <protection locked="0"/>
    </xf>
    <xf numFmtId="0" fontId="3" fillId="0" borderId="0" xfId="50" applyFont="1" applyFill="1" applyProtection="1">
      <alignment/>
      <protection locked="0"/>
    </xf>
    <xf numFmtId="0" fontId="3" fillId="0" borderId="0" xfId="50" applyFont="1" applyAlignment="1" applyProtection="1">
      <alignment vertical="center" wrapText="1"/>
      <protection locked="0"/>
    </xf>
    <xf numFmtId="165" fontId="3" fillId="33" borderId="10" xfId="50" applyNumberFormat="1" applyFont="1" applyFill="1" applyBorder="1" applyProtection="1">
      <alignment/>
      <protection locked="0"/>
    </xf>
    <xf numFmtId="165" fontId="3" fillId="0" borderId="0" xfId="50" applyNumberFormat="1" applyFont="1" applyBorder="1" applyProtection="1">
      <alignment/>
      <protection locked="0"/>
    </xf>
    <xf numFmtId="0" fontId="3" fillId="0" borderId="0" xfId="50" applyFont="1" applyBorder="1" applyAlignment="1" applyProtection="1" quotePrefix="1">
      <alignment horizontal="left"/>
      <protection locked="0"/>
    </xf>
    <xf numFmtId="0" fontId="3" fillId="0" borderId="0" xfId="50" applyFont="1" applyBorder="1" applyAlignment="1" applyProtection="1">
      <alignment horizontal="left"/>
      <protection locked="0"/>
    </xf>
    <xf numFmtId="165" fontId="25" fillId="0" borderId="10" xfId="50" applyNumberFormat="1" applyFont="1" applyBorder="1" applyProtection="1">
      <alignment/>
      <protection locked="0"/>
    </xf>
    <xf numFmtId="0" fontId="25" fillId="0" borderId="0" xfId="50" applyFont="1" applyFill="1" applyAlignment="1" applyProtection="1" quotePrefix="1">
      <alignment horizontal="center" vertical="center" wrapText="1"/>
      <protection locked="0"/>
    </xf>
    <xf numFmtId="0" fontId="25" fillId="0" borderId="0" xfId="50" applyFont="1" applyFill="1" applyAlignment="1" applyProtection="1">
      <alignment horizontal="center" vertical="center" wrapText="1"/>
      <protection locked="0"/>
    </xf>
    <xf numFmtId="166" fontId="3" fillId="0" borderId="0" xfId="50" applyNumberFormat="1" applyFont="1" applyProtection="1">
      <alignment/>
      <protection locked="0"/>
    </xf>
    <xf numFmtId="165" fontId="25" fillId="0" borderId="10" xfId="47" applyNumberFormat="1" applyFont="1" applyFill="1" applyBorder="1" applyAlignment="1" applyProtection="1">
      <alignment/>
      <protection locked="0"/>
    </xf>
    <xf numFmtId="0" fontId="3" fillId="0" borderId="0" xfId="50" applyFont="1" applyBorder="1" applyAlignment="1" applyProtection="1">
      <alignment horizontal="left" vertical="center"/>
      <protection locked="0"/>
    </xf>
    <xf numFmtId="0" fontId="3" fillId="0" borderId="0" xfId="50" applyFont="1" applyBorder="1" applyAlignment="1" applyProtection="1">
      <alignment vertical="center"/>
      <protection locked="0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67" fontId="8" fillId="0" borderId="0" xfId="47" applyNumberFormat="1" applyFont="1" applyFill="1" applyBorder="1" applyAlignment="1" applyProtection="1">
      <alignment vertical="center"/>
      <protection locked="0"/>
    </xf>
    <xf numFmtId="167" fontId="50" fillId="0" borderId="0" xfId="47" applyNumberFormat="1" applyFont="1" applyFill="1" applyBorder="1" applyAlignment="1" applyProtection="1">
      <alignment vertical="center"/>
      <protection locked="0"/>
    </xf>
    <xf numFmtId="168" fontId="6" fillId="0" borderId="0" xfId="50" applyNumberFormat="1" applyFont="1" applyBorder="1" applyAlignment="1" applyProtection="1">
      <alignment vertical="center"/>
      <protection locked="0"/>
    </xf>
    <xf numFmtId="169" fontId="3" fillId="0" borderId="0" xfId="50" applyNumberFormat="1" applyFont="1" applyProtection="1">
      <alignment/>
      <protection locked="0"/>
    </xf>
    <xf numFmtId="0" fontId="27" fillId="0" borderId="0" xfId="50" applyFont="1" applyProtection="1">
      <alignment/>
      <protection hidden="1"/>
    </xf>
    <xf numFmtId="0" fontId="3" fillId="0" borderId="0" xfId="50" applyFont="1" applyAlignment="1" applyProtection="1">
      <alignment horizontal="left" vertical="center"/>
      <protection locked="0"/>
    </xf>
    <xf numFmtId="1" fontId="0" fillId="0" borderId="0" xfId="0" applyNumberFormat="1" applyFont="1" applyAlignment="1">
      <alignment/>
    </xf>
    <xf numFmtId="0" fontId="51" fillId="0" borderId="0" xfId="50" applyFont="1" applyProtection="1">
      <alignment/>
      <protection locked="0"/>
    </xf>
    <xf numFmtId="0" fontId="33" fillId="0" borderId="0" xfId="0" applyFont="1" applyAlignment="1">
      <alignment/>
    </xf>
    <xf numFmtId="164" fontId="52" fillId="34" borderId="0" xfId="50" applyNumberFormat="1" applyFont="1" applyFill="1" applyProtection="1">
      <alignment/>
      <protection locked="0"/>
    </xf>
    <xf numFmtId="0" fontId="51" fillId="0" borderId="0" xfId="50" applyFont="1" applyProtection="1">
      <alignment/>
      <protection locked="0"/>
    </xf>
    <xf numFmtId="0" fontId="25" fillId="0" borderId="0" xfId="50" applyFont="1" applyAlignment="1" applyProtection="1">
      <alignment horizontal="left"/>
      <protection hidden="1"/>
    </xf>
    <xf numFmtId="0" fontId="30" fillId="0" borderId="0" xfId="50" applyFont="1" applyAlignment="1" applyProtection="1">
      <alignment horizontal="center"/>
      <protection locked="0"/>
    </xf>
    <xf numFmtId="0" fontId="3" fillId="0" borderId="0" xfId="50" applyFont="1" applyAlignment="1" applyProtection="1" quotePrefix="1">
      <alignment horizontal="left"/>
      <protection locked="0"/>
    </xf>
    <xf numFmtId="0" fontId="3" fillId="0" borderId="11" xfId="50" applyFont="1" applyBorder="1" applyAlignment="1" applyProtection="1" quotePrefix="1">
      <alignment horizontal="left"/>
      <protection locked="0"/>
    </xf>
    <xf numFmtId="0" fontId="3" fillId="0" borderId="0" xfId="50" applyFont="1" applyAlignment="1" applyProtection="1">
      <alignment horizontal="left"/>
      <protection locked="0"/>
    </xf>
    <xf numFmtId="0" fontId="3" fillId="0" borderId="11" xfId="50" applyFont="1" applyBorder="1" applyAlignment="1" applyProtection="1">
      <alignment horizontal="left"/>
      <protection locked="0"/>
    </xf>
    <xf numFmtId="0" fontId="25" fillId="0" borderId="0" xfId="50" applyFont="1" applyAlignment="1" applyProtection="1" quotePrefix="1">
      <alignment horizontal="left"/>
      <protection locked="0"/>
    </xf>
    <xf numFmtId="0" fontId="25" fillId="0" borderId="11" xfId="50" applyFont="1" applyBorder="1" applyAlignment="1" applyProtection="1" quotePrefix="1">
      <alignment horizontal="left"/>
      <protection locked="0"/>
    </xf>
    <xf numFmtId="0" fontId="25" fillId="0" borderId="0" xfId="50" applyFont="1" applyFill="1" applyBorder="1" applyAlignment="1" applyProtection="1">
      <alignment horizontal="left"/>
      <protection locked="0"/>
    </xf>
    <xf numFmtId="0" fontId="25" fillId="0" borderId="11" xfId="50" applyFont="1" applyFill="1" applyBorder="1" applyAlignment="1" applyProtection="1">
      <alignment horizontal="left"/>
      <protection locked="0"/>
    </xf>
    <xf numFmtId="0" fontId="53" fillId="0" borderId="0" xfId="0" applyFont="1" applyAlignment="1">
      <alignment horizontal="left" vertical="top"/>
    </xf>
    <xf numFmtId="0" fontId="29" fillId="0" borderId="0" xfId="50" applyFont="1" applyBorder="1" applyAlignment="1" applyProtection="1" quotePrefix="1">
      <alignment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adelin Disponible 2009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161925</xdr:rowOff>
    </xdr:from>
    <xdr:to>
      <xdr:col>0</xdr:col>
      <xdr:colOff>209550</xdr:colOff>
      <xdr:row>3</xdr:row>
      <xdr:rowOff>28575</xdr:rowOff>
    </xdr:to>
    <xdr:sp macro="[1]!Madelin">
      <xdr:nvSpPr>
        <xdr:cNvPr id="1" name="ZoneTexte 1"/>
        <xdr:cNvSpPr txBox="1">
          <a:spLocks noChangeArrowheads="1"/>
        </xdr:cNvSpPr>
      </xdr:nvSpPr>
      <xdr:spPr>
        <a:xfrm flipH="1">
          <a:off x="161925" y="523875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rgbClr val="B7DEE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Remise</a:t>
          </a:r>
          <a:r>
            <a:rPr lang="en-US" cap="none" sz="11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 à zéro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REAU%20DU%20PC%20AU%2012122014\Madelin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"/>
      <sheetName val="2012"/>
      <sheetName val="2013"/>
      <sheetName val="Madelin2013"/>
    </sheetNames>
    <definedNames>
      <definedName name="Madeli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K23" sqref="K23"/>
    </sheetView>
  </sheetViews>
  <sheetFormatPr defaultColWidth="11.421875" defaultRowHeight="15"/>
  <cols>
    <col min="1" max="1" width="4.8515625" style="4" customWidth="1"/>
    <col min="2" max="2" width="7.7109375" style="4" customWidth="1"/>
    <col min="3" max="4" width="11.421875" style="4" customWidth="1"/>
    <col min="5" max="5" width="14.28125" style="4" customWidth="1"/>
    <col min="6" max="6" width="16.28125" style="4" customWidth="1"/>
    <col min="7" max="7" width="20.7109375" style="4" customWidth="1"/>
    <col min="8" max="8" width="39.00390625" style="4" bestFit="1" customWidth="1"/>
    <col min="9" max="16384" width="11.421875" style="4" customWidth="1"/>
  </cols>
  <sheetData>
    <row r="1" spans="1:9" ht="14.25">
      <c r="A1" s="1"/>
      <c r="B1" s="1"/>
      <c r="C1" s="1"/>
      <c r="D1" s="2" t="s">
        <v>0</v>
      </c>
      <c r="E1" s="3"/>
      <c r="F1" s="34"/>
      <c r="G1" s="34"/>
      <c r="H1" s="1"/>
      <c r="I1" s="1"/>
    </row>
    <row r="2" spans="1:9" ht="14.25">
      <c r="A2" s="1"/>
      <c r="B2" s="1"/>
      <c r="C2" s="1"/>
      <c r="D2" s="2" t="s">
        <v>17</v>
      </c>
      <c r="E2" s="5">
        <v>42735</v>
      </c>
      <c r="F2" s="6"/>
      <c r="G2" s="6"/>
      <c r="H2" s="1"/>
      <c r="I2" s="1"/>
    </row>
    <row r="3" spans="1:9" ht="14.25">
      <c r="A3" s="27"/>
      <c r="B3" s="1"/>
      <c r="C3" s="1"/>
      <c r="D3" s="1"/>
      <c r="E3" s="1"/>
      <c r="F3" s="1"/>
      <c r="G3" s="1"/>
      <c r="H3" s="1"/>
      <c r="I3" s="1"/>
    </row>
    <row r="4" spans="1:9" ht="14.25">
      <c r="A4" s="27"/>
      <c r="B4" s="1"/>
      <c r="C4" s="1"/>
      <c r="D4" s="1"/>
      <c r="E4" s="1"/>
      <c r="F4" s="1"/>
      <c r="G4" s="1"/>
      <c r="H4" s="1"/>
      <c r="I4" s="1"/>
    </row>
    <row r="5" spans="1:9" ht="18">
      <c r="A5" s="35" t="s">
        <v>20</v>
      </c>
      <c r="B5" s="35"/>
      <c r="C5" s="35"/>
      <c r="D5" s="35"/>
      <c r="E5" s="35"/>
      <c r="F5" s="35"/>
      <c r="G5" s="35"/>
      <c r="H5" s="35"/>
      <c r="I5" s="35"/>
    </row>
    <row r="6" spans="1:9" ht="14.25">
      <c r="A6" s="7"/>
      <c r="B6" s="7"/>
      <c r="C6" s="7"/>
      <c r="D6" s="7"/>
      <c r="E6" s="7"/>
      <c r="F6" s="7"/>
      <c r="G6" s="7"/>
      <c r="H6" s="7"/>
      <c r="I6" s="7"/>
    </row>
    <row r="7" spans="1:10" ht="14.25">
      <c r="A7" s="8"/>
      <c r="B7" s="8"/>
      <c r="C7" s="8"/>
      <c r="D7" s="8"/>
      <c r="E7" s="8"/>
      <c r="F7" s="8"/>
      <c r="G7" s="32">
        <v>38616</v>
      </c>
      <c r="H7" s="33" t="s">
        <v>22</v>
      </c>
      <c r="I7" s="30"/>
      <c r="J7" s="31"/>
    </row>
    <row r="8" spans="1:9" ht="14.25">
      <c r="A8" s="7"/>
      <c r="B8" s="7"/>
      <c r="C8" s="7"/>
      <c r="D8" s="7"/>
      <c r="E8" s="7"/>
      <c r="F8" s="7"/>
      <c r="G8" s="9"/>
      <c r="H8" s="7"/>
      <c r="I8" s="7"/>
    </row>
    <row r="9" spans="1:9" ht="14.25">
      <c r="A9" s="36" t="s">
        <v>19</v>
      </c>
      <c r="B9" s="36"/>
      <c r="C9" s="36"/>
      <c r="D9" s="36"/>
      <c r="E9" s="37"/>
      <c r="F9" s="10">
        <v>1000000</v>
      </c>
      <c r="G9" s="11">
        <f>+F12</f>
        <v>1000000</v>
      </c>
      <c r="H9" s="12" t="s">
        <v>1</v>
      </c>
      <c r="I9" s="26">
        <f>+G9*3.75%</f>
        <v>37500</v>
      </c>
    </row>
    <row r="10" spans="1:9" ht="14.25">
      <c r="A10" s="38" t="s">
        <v>18</v>
      </c>
      <c r="B10" s="38"/>
      <c r="C10" s="38"/>
      <c r="D10" s="38"/>
      <c r="E10" s="39"/>
      <c r="F10" s="10">
        <v>0</v>
      </c>
      <c r="G10" s="11">
        <f>+G7</f>
        <v>38616</v>
      </c>
      <c r="H10" s="13" t="s">
        <v>3</v>
      </c>
      <c r="I10" s="26">
        <f>+G10*7%</f>
        <v>2703.1200000000003</v>
      </c>
    </row>
    <row r="11" spans="1:9" ht="14.25">
      <c r="A11" s="38" t="s">
        <v>4</v>
      </c>
      <c r="B11" s="38"/>
      <c r="C11" s="38"/>
      <c r="D11" s="38"/>
      <c r="E11" s="39"/>
      <c r="F11" s="10"/>
      <c r="G11" s="11">
        <f>+G10*8</f>
        <v>308928</v>
      </c>
      <c r="H11" s="12" t="s">
        <v>5</v>
      </c>
      <c r="I11" s="26">
        <f>+G11*3%</f>
        <v>9267.84</v>
      </c>
    </row>
    <row r="12" spans="1:9" ht="14.25">
      <c r="A12" s="40" t="s">
        <v>6</v>
      </c>
      <c r="B12" s="40"/>
      <c r="C12" s="40"/>
      <c r="D12" s="40"/>
      <c r="E12" s="41"/>
      <c r="F12" s="14">
        <f>+SUM(F9:F11)</f>
        <v>1000000</v>
      </c>
      <c r="G12" s="11"/>
      <c r="H12" s="7"/>
      <c r="I12" s="7"/>
    </row>
    <row r="13" spans="1:9" ht="14.25">
      <c r="A13" s="7"/>
      <c r="B13" s="7"/>
      <c r="C13" s="7"/>
      <c r="D13" s="7"/>
      <c r="E13" s="7"/>
      <c r="F13" s="7"/>
      <c r="G13" s="7"/>
      <c r="H13" s="7"/>
      <c r="I13" s="7"/>
    </row>
    <row r="14" spans="1:9" ht="14.25">
      <c r="A14" s="7"/>
      <c r="B14" s="7"/>
      <c r="C14" s="7"/>
      <c r="D14" s="7"/>
      <c r="E14" s="7"/>
      <c r="F14" s="7"/>
      <c r="G14" s="7"/>
      <c r="H14" s="7"/>
      <c r="I14" s="7"/>
    </row>
    <row r="15" spans="1:9" ht="14.25">
      <c r="A15" s="7"/>
      <c r="B15" s="7"/>
      <c r="C15" s="7"/>
      <c r="D15" s="7"/>
      <c r="E15" s="7"/>
      <c r="F15" s="7"/>
      <c r="G15" s="7"/>
      <c r="H15" s="7"/>
      <c r="I15" s="7"/>
    </row>
    <row r="16" spans="1:9" ht="28.5">
      <c r="A16" s="7"/>
      <c r="B16" s="7"/>
      <c r="C16" s="7"/>
      <c r="D16" s="7"/>
      <c r="E16" s="15" t="s">
        <v>7</v>
      </c>
      <c r="F16" s="15" t="s">
        <v>8</v>
      </c>
      <c r="G16" s="15" t="s">
        <v>9</v>
      </c>
      <c r="H16" s="16" t="s">
        <v>21</v>
      </c>
      <c r="I16" s="7"/>
    </row>
    <row r="17" spans="1:9" ht="14.25">
      <c r="A17" s="38" t="s">
        <v>10</v>
      </c>
      <c r="B17" s="38"/>
      <c r="C17" s="38"/>
      <c r="D17" s="39"/>
      <c r="E17" s="10"/>
      <c r="F17" s="10">
        <v>0</v>
      </c>
      <c r="G17" s="10">
        <v>0</v>
      </c>
      <c r="H17" s="17">
        <f>SUM(E17:G19)-F10</f>
        <v>0</v>
      </c>
      <c r="I17" s="7"/>
    </row>
    <row r="18" spans="1:9" ht="14.25">
      <c r="A18" s="38" t="s">
        <v>11</v>
      </c>
      <c r="B18" s="38"/>
      <c r="C18" s="38"/>
      <c r="D18" s="39"/>
      <c r="E18" s="10">
        <v>0</v>
      </c>
      <c r="F18" s="10"/>
      <c r="G18" s="10">
        <v>0</v>
      </c>
      <c r="H18" s="7"/>
      <c r="I18" s="7"/>
    </row>
    <row r="19" spans="1:9" ht="14.25">
      <c r="A19" s="38" t="s">
        <v>12</v>
      </c>
      <c r="B19" s="38"/>
      <c r="C19" s="38"/>
      <c r="D19" s="39"/>
      <c r="E19" s="10">
        <v>0</v>
      </c>
      <c r="F19" s="10">
        <v>0</v>
      </c>
      <c r="G19" s="10">
        <v>0</v>
      </c>
      <c r="H19" s="7"/>
      <c r="I19" s="7"/>
    </row>
    <row r="20" spans="1:9" ht="14.25">
      <c r="A20" s="42" t="s">
        <v>2</v>
      </c>
      <c r="B20" s="42"/>
      <c r="C20" s="42"/>
      <c r="D20" s="43"/>
      <c r="E20" s="18">
        <f>+SUM(E17:E19)</f>
        <v>0</v>
      </c>
      <c r="F20" s="18">
        <f>+SUM(F17:F19)</f>
        <v>0</v>
      </c>
      <c r="G20" s="18">
        <f>+SUM(G17:G19)</f>
        <v>0</v>
      </c>
      <c r="H20" s="7"/>
      <c r="I20" s="7"/>
    </row>
    <row r="21" spans="1:9" ht="14.25">
      <c r="A21" s="44" t="s">
        <v>13</v>
      </c>
      <c r="B21" s="44"/>
      <c r="C21" s="44"/>
      <c r="D21" s="44"/>
      <c r="E21" s="24">
        <f>IF(G9&gt;G11,+G11*1.875%,IF(G9&gt;1.3333*G10,G9*1.875%,G10*2.5%))</f>
        <v>5792.4</v>
      </c>
      <c r="F21" s="23">
        <f>IF(G9&gt;=G11,G11*3%,IF(G9&gt;175067,G11*3%,IF(G9&lt;=0,G10*7%,(G10*7%+G9*3.75%))))</f>
        <v>9267.84</v>
      </c>
      <c r="G21" s="23">
        <f>IF(G9&gt;G11,G11*10%+(G11-G10)*15%,IF(G9&gt;G10,G9*10%+(G9-G10)*15%,G10*10%))</f>
        <v>71439.6</v>
      </c>
      <c r="H21" s="23">
        <f>E21+F21+G21</f>
        <v>86499.84000000001</v>
      </c>
      <c r="I21" s="19"/>
    </row>
    <row r="22" spans="1:9" ht="15">
      <c r="A22" s="28"/>
      <c r="B22" s="45" t="s">
        <v>14</v>
      </c>
      <c r="C22" s="45"/>
      <c r="D22" s="45"/>
      <c r="E22" s="25">
        <f>IF(E20&gt;E21,E20-E21,0)</f>
        <v>0</v>
      </c>
      <c r="F22" s="25">
        <f>IF(F20&gt;F21,F20-F21,0)</f>
        <v>0</v>
      </c>
      <c r="G22" s="25">
        <f>IF(G20&gt;G21,G20-G21,0)</f>
        <v>0</v>
      </c>
      <c r="H22" s="20"/>
      <c r="I22" s="20"/>
    </row>
    <row r="23" spans="6:7" ht="14.25">
      <c r="F23" s="29"/>
      <c r="G23" s="29"/>
    </row>
    <row r="24" spans="2:7" ht="15">
      <c r="B24" s="45"/>
      <c r="C24" s="45"/>
      <c r="D24" s="45"/>
      <c r="E24" s="25"/>
      <c r="F24" s="25"/>
      <c r="G24" s="25"/>
    </row>
    <row r="25" spans="1:7" ht="28.5">
      <c r="A25" s="21" t="s">
        <v>15</v>
      </c>
      <c r="B25" s="22" t="s">
        <v>16</v>
      </c>
      <c r="C25" s="22"/>
      <c r="D25" s="22"/>
      <c r="E25" s="22"/>
      <c r="F25" s="22"/>
      <c r="G25" s="22"/>
    </row>
  </sheetData>
  <sheetProtection/>
  <mergeCells count="13">
    <mergeCell ref="A17:D17"/>
    <mergeCell ref="A18:D18"/>
    <mergeCell ref="A19:D19"/>
    <mergeCell ref="A20:D20"/>
    <mergeCell ref="A21:D21"/>
    <mergeCell ref="B24:D24"/>
    <mergeCell ref="B22:D22"/>
    <mergeCell ref="F1:G1"/>
    <mergeCell ref="A5:I5"/>
    <mergeCell ref="A9:E9"/>
    <mergeCell ref="A10:E10"/>
    <mergeCell ref="A11:E11"/>
    <mergeCell ref="A12:E12"/>
  </mergeCells>
  <printOptions/>
  <pageMargins left="0.196850393700787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Christiane</dc:creator>
  <cp:keywords/>
  <dc:description/>
  <cp:lastModifiedBy>Pascale LOSCHI</cp:lastModifiedBy>
  <cp:lastPrinted>2016-03-30T17:13:18Z</cp:lastPrinted>
  <dcterms:created xsi:type="dcterms:W3CDTF">2013-12-18T13:18:14Z</dcterms:created>
  <dcterms:modified xsi:type="dcterms:W3CDTF">2017-02-10T14:58:20Z</dcterms:modified>
  <cp:category/>
  <cp:version/>
  <cp:contentType/>
  <cp:contentStatus/>
</cp:coreProperties>
</file>